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510" windowWidth="18195" windowHeight="1114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D21" i="1" l="1"/>
  <c r="C20" i="1" l="1"/>
  <c r="C17" i="1" l="1"/>
  <c r="C16" i="1" l="1"/>
  <c r="C14" i="1" l="1"/>
  <c r="C12" i="1" l="1"/>
  <c r="C11" i="1" l="1"/>
  <c r="C10" i="1"/>
  <c r="C21" i="1" l="1"/>
  <c r="F21" i="1" s="1"/>
  <c r="D24" i="1" l="1"/>
  <c r="D26" i="1" l="1"/>
  <c r="D25" i="1"/>
  <c r="F9" i="1" l="1"/>
  <c r="F10" i="1" s="1"/>
  <c r="F11" i="1" s="1"/>
  <c r="F12" i="1" s="1"/>
  <c r="F13" i="1" s="1"/>
  <c r="F14" i="1" s="1"/>
  <c r="F15" i="1" s="1"/>
  <c r="F16" i="1" s="1"/>
  <c r="F17" i="1" s="1"/>
  <c r="F18" i="1" s="1"/>
  <c r="F19" i="1" s="1"/>
  <c r="F20" i="1" s="1"/>
</calcChain>
</file>

<file path=xl/sharedStrings.xml><?xml version="1.0" encoding="utf-8"?>
<sst xmlns="http://schemas.openxmlformats.org/spreadsheetml/2006/main" count="29" uniqueCount="29">
  <si>
    <t>оплачено</t>
  </si>
  <si>
    <t>год</t>
  </si>
  <si>
    <t xml:space="preserve">сумма ремонта </t>
  </si>
  <si>
    <t>наименование ремонта</t>
  </si>
  <si>
    <t>январь</t>
  </si>
  <si>
    <t>февраль</t>
  </si>
  <si>
    <t>март</t>
  </si>
  <si>
    <t>апрель</t>
  </si>
  <si>
    <t>май</t>
  </si>
  <si>
    <t>июнь</t>
  </si>
  <si>
    <t xml:space="preserve">июль </t>
  </si>
  <si>
    <t>август</t>
  </si>
  <si>
    <t>г. Выкса, ул. Кр. Зори, д.36</t>
  </si>
  <si>
    <t>сентябрь</t>
  </si>
  <si>
    <t>октябрь</t>
  </si>
  <si>
    <t xml:space="preserve">Остаток </t>
  </si>
  <si>
    <t>ноябрь</t>
  </si>
  <si>
    <t>декабрь</t>
  </si>
  <si>
    <t>Итого</t>
  </si>
  <si>
    <t>Утверждаю:</t>
  </si>
  <si>
    <t>Директор ООО "Прометей"</t>
  </si>
  <si>
    <t>Кураев В.В.</t>
  </si>
  <si>
    <t>сумма поступлений</t>
  </si>
  <si>
    <t>Затрачено на ремонтные работы</t>
  </si>
  <si>
    <t>Договор Управления №03-01/13 от 01.01.2013г.</t>
  </si>
  <si>
    <t>ремонт отмостки, покраска окон, приямков</t>
  </si>
  <si>
    <t>Собрано средств по дому в 2018 году.</t>
  </si>
  <si>
    <t>Остаток по текущему ремонту на 31,12.2018г.</t>
  </si>
  <si>
    <t>Замена электромеханических замков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</si>
</sst>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/>
    <xf numFmtId="0" fontId="0" fillId="0" borderId="1" xfId="0" applyFill="1" applyBorder="1"/>
    <xf numFmtId="0" fontId="2" fillId="2" borderId="1" xfId="0" applyFont="1" applyFill="1" applyBorder="1"/>
    <xf numFmtId="0" fontId="0" fillId="0" borderId="1" xfId="0" applyBorder="1" applyAlignment="1">
      <alignment wrapText="1"/>
    </xf>
    <xf numFmtId="2" fontId="2" fillId="3" borderId="0" xfId="0" applyNumberFormat="1" applyFont="1" applyFill="1"/>
    <xf numFmtId="0" fontId="0" fillId="0" borderId="2" xfId="0" applyBorder="1"/>
    <xf numFmtId="2" fontId="0" fillId="0" borderId="1" xfId="0" applyNumberFormat="1" applyBorder="1"/>
    <xf numFmtId="2" fontId="2" fillId="2" borderId="1" xfId="0" applyNumberFormat="1" applyFont="1" applyFill="1" applyBorder="1"/>
    <xf numFmtId="0" fontId="1" fillId="0" borderId="0" xfId="0" applyFont="1" applyAlignment="1">
      <alignment horizontal="center"/>
    </xf>
    <xf numFmtId="2" fontId="2" fillId="0" borderId="1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6"/>
  <sheetViews>
    <sheetView tabSelected="1" workbookViewId="0">
      <selection activeCell="F20" sqref="F20"/>
    </sheetView>
  </sheetViews>
  <sheetFormatPr defaultRowHeight="15" x14ac:dyDescent="0.25"/>
  <cols>
    <col min="1" max="2" width="11.5703125" customWidth="1"/>
    <col min="3" max="3" width="19.140625" customWidth="1"/>
    <col min="4" max="4" width="15.7109375" customWidth="1"/>
    <col min="5" max="5" width="41.85546875" customWidth="1"/>
    <col min="6" max="6" width="12.28515625" customWidth="1"/>
  </cols>
  <sheetData>
    <row r="1" spans="1:6" x14ac:dyDescent="0.25">
      <c r="E1" t="s">
        <v>19</v>
      </c>
    </row>
    <row r="2" spans="1:6" x14ac:dyDescent="0.25">
      <c r="E2" t="s">
        <v>20</v>
      </c>
    </row>
    <row r="3" spans="1:6" x14ac:dyDescent="0.25">
      <c r="E3" s="6" t="s">
        <v>21</v>
      </c>
    </row>
    <row r="4" spans="1:6" x14ac:dyDescent="0.25">
      <c r="E4" t="s">
        <v>24</v>
      </c>
    </row>
    <row r="5" spans="1:6" ht="15.75" x14ac:dyDescent="0.25">
      <c r="A5" s="9" t="s">
        <v>12</v>
      </c>
      <c r="B5" s="9"/>
      <c r="C5" s="9"/>
      <c r="D5" s="9"/>
      <c r="E5" s="9"/>
    </row>
    <row r="7" spans="1:6" ht="33" customHeight="1" x14ac:dyDescent="0.25">
      <c r="A7" s="1" t="s">
        <v>0</v>
      </c>
      <c r="B7" s="1" t="s">
        <v>1</v>
      </c>
      <c r="C7" s="4" t="s">
        <v>22</v>
      </c>
      <c r="D7" s="1" t="s">
        <v>2</v>
      </c>
      <c r="E7" s="2" t="s">
        <v>3</v>
      </c>
      <c r="F7" s="2" t="s">
        <v>15</v>
      </c>
    </row>
    <row r="8" spans="1:6" x14ac:dyDescent="0.25">
      <c r="A8" s="1"/>
      <c r="B8" s="1">
        <v>2017</v>
      </c>
      <c r="C8" s="1"/>
      <c r="D8" s="7"/>
      <c r="E8" s="1"/>
      <c r="F8" s="10">
        <v>148206.91</v>
      </c>
    </row>
    <row r="9" spans="1:6" x14ac:dyDescent="0.25">
      <c r="A9" s="1" t="s">
        <v>4</v>
      </c>
      <c r="B9" s="1">
        <v>2018</v>
      </c>
      <c r="C9" s="1">
        <v>21527.56</v>
      </c>
      <c r="D9" s="7"/>
      <c r="E9" s="1"/>
      <c r="F9" s="7">
        <f t="shared" ref="F9:F20" si="0">F8+C9-D9</f>
        <v>169734.47</v>
      </c>
    </row>
    <row r="10" spans="1:6" x14ac:dyDescent="0.25">
      <c r="A10" s="1" t="s">
        <v>5</v>
      </c>
      <c r="B10" s="1">
        <v>2018</v>
      </c>
      <c r="C10" s="1">
        <f>20592.7+4576.18</f>
        <v>25168.880000000001</v>
      </c>
      <c r="D10" s="7"/>
      <c r="E10" s="1"/>
      <c r="F10" s="7">
        <f t="shared" si="0"/>
        <v>194903.35</v>
      </c>
    </row>
    <row r="11" spans="1:6" x14ac:dyDescent="0.25">
      <c r="A11" s="1" t="s">
        <v>6</v>
      </c>
      <c r="B11" s="1">
        <v>2018</v>
      </c>
      <c r="C11" s="1">
        <f>21698.6+2288.09</f>
        <v>23986.69</v>
      </c>
      <c r="D11" s="7"/>
      <c r="E11" s="1"/>
      <c r="F11" s="7">
        <f t="shared" si="0"/>
        <v>218890.04</v>
      </c>
    </row>
    <row r="12" spans="1:6" x14ac:dyDescent="0.25">
      <c r="A12" s="1" t="s">
        <v>7</v>
      </c>
      <c r="B12" s="1">
        <v>2018</v>
      </c>
      <c r="C12" s="1">
        <f>18824.45+2288.09</f>
        <v>21112.54</v>
      </c>
      <c r="D12" s="7"/>
      <c r="E12" s="1"/>
      <c r="F12" s="7">
        <f t="shared" si="0"/>
        <v>240002.58000000002</v>
      </c>
    </row>
    <row r="13" spans="1:6" x14ac:dyDescent="0.25">
      <c r="A13" s="1" t="s">
        <v>8</v>
      </c>
      <c r="B13" s="1">
        <v>2018</v>
      </c>
      <c r="C13" s="1">
        <v>27599.02</v>
      </c>
      <c r="D13" s="7"/>
      <c r="E13" s="1"/>
      <c r="F13" s="7">
        <f t="shared" si="0"/>
        <v>267601.60000000003</v>
      </c>
    </row>
    <row r="14" spans="1:6" x14ac:dyDescent="0.25">
      <c r="A14" s="1" t="s">
        <v>9</v>
      </c>
      <c r="B14" s="1">
        <v>2018</v>
      </c>
      <c r="C14" s="1">
        <f>15696.27+4576.13</f>
        <v>20272.400000000001</v>
      </c>
      <c r="D14" s="7">
        <v>227800.18</v>
      </c>
      <c r="E14" s="1" t="s">
        <v>25</v>
      </c>
      <c r="F14" s="7">
        <f t="shared" si="0"/>
        <v>60073.820000000065</v>
      </c>
    </row>
    <row r="15" spans="1:6" x14ac:dyDescent="0.25">
      <c r="A15" s="1" t="s">
        <v>10</v>
      </c>
      <c r="B15" s="1">
        <v>2018</v>
      </c>
      <c r="C15" s="1">
        <v>21505.06</v>
      </c>
      <c r="D15" s="7"/>
      <c r="E15" s="1"/>
      <c r="F15" s="7">
        <f t="shared" si="0"/>
        <v>81578.880000000063</v>
      </c>
    </row>
    <row r="16" spans="1:6" x14ac:dyDescent="0.25">
      <c r="A16" s="1" t="s">
        <v>11</v>
      </c>
      <c r="B16" s="1">
        <v>2018</v>
      </c>
      <c r="C16" s="1">
        <f>18503.72+4911.47</f>
        <v>23415.190000000002</v>
      </c>
      <c r="D16" s="7"/>
      <c r="E16" s="1"/>
      <c r="F16" s="7">
        <f t="shared" si="0"/>
        <v>104994.07000000007</v>
      </c>
    </row>
    <row r="17" spans="1:6" x14ac:dyDescent="0.25">
      <c r="A17" s="1" t="s">
        <v>13</v>
      </c>
      <c r="B17" s="1">
        <v>2018</v>
      </c>
      <c r="C17" s="1">
        <f>29127.21+2623.38</f>
        <v>31750.59</v>
      </c>
      <c r="D17" s="7"/>
      <c r="E17" s="1"/>
      <c r="F17" s="7">
        <f t="shared" si="0"/>
        <v>136744.66000000006</v>
      </c>
    </row>
    <row r="18" spans="1:6" x14ac:dyDescent="0.25">
      <c r="A18" s="1" t="s">
        <v>14</v>
      </c>
      <c r="B18" s="1">
        <v>2018</v>
      </c>
      <c r="C18" s="1">
        <v>27479.85</v>
      </c>
      <c r="D18" s="7"/>
      <c r="E18" s="1"/>
      <c r="F18" s="7">
        <f t="shared" si="0"/>
        <v>164224.51000000007</v>
      </c>
    </row>
    <row r="19" spans="1:6" x14ac:dyDescent="0.25">
      <c r="A19" s="1" t="s">
        <v>16</v>
      </c>
      <c r="B19" s="1">
        <v>2018</v>
      </c>
      <c r="C19" s="1">
        <v>25223.67</v>
      </c>
      <c r="D19" s="7"/>
      <c r="E19" s="1"/>
      <c r="F19" s="7">
        <f t="shared" si="0"/>
        <v>189448.18000000005</v>
      </c>
    </row>
    <row r="20" spans="1:6" x14ac:dyDescent="0.25">
      <c r="A20" s="1" t="s">
        <v>17</v>
      </c>
      <c r="B20" s="1">
        <v>2018</v>
      </c>
      <c r="C20" s="1">
        <f>19425.44+7870.14</f>
        <v>27295.579999999998</v>
      </c>
      <c r="D20" s="7">
        <v>49845</v>
      </c>
      <c r="E20" s="1" t="s">
        <v>28</v>
      </c>
      <c r="F20" s="7">
        <f t="shared" si="0"/>
        <v>166898.76000000004</v>
      </c>
    </row>
    <row r="21" spans="1:6" x14ac:dyDescent="0.25">
      <c r="A21" s="3" t="s">
        <v>18</v>
      </c>
      <c r="B21" s="3"/>
      <c r="C21" s="3">
        <f>SUM(C8:C20)</f>
        <v>296337.03000000003</v>
      </c>
      <c r="D21" s="3">
        <f>SUM(D8:D20)</f>
        <v>277645.18</v>
      </c>
      <c r="E21" s="3"/>
      <c r="F21" s="8">
        <f>C21-D21+F8</f>
        <v>166898.76000000004</v>
      </c>
    </row>
    <row r="22" spans="1:6" x14ac:dyDescent="0.25">
      <c r="A22" s="1"/>
      <c r="B22" s="1"/>
      <c r="C22" s="1"/>
      <c r="D22" s="1"/>
      <c r="E22" s="1"/>
      <c r="F22" s="1"/>
    </row>
    <row r="24" spans="1:6" x14ac:dyDescent="0.25">
      <c r="A24" t="s">
        <v>26</v>
      </c>
      <c r="D24" s="5">
        <f>C21</f>
        <v>296337.03000000003</v>
      </c>
    </row>
    <row r="25" spans="1:6" x14ac:dyDescent="0.25">
      <c r="A25" t="s">
        <v>23</v>
      </c>
      <c r="D25" s="5">
        <f>D21</f>
        <v>277645.18</v>
      </c>
    </row>
    <row r="26" spans="1:6" x14ac:dyDescent="0.25">
      <c r="A26" t="s">
        <v>27</v>
      </c>
      <c r="D26" s="5">
        <f>F21</f>
        <v>166898.76000000004</v>
      </c>
    </row>
  </sheetData>
  <mergeCells count="1">
    <mergeCell ref="A5:E5"/>
  </mergeCells>
  <pageMargins left="0.7" right="0.7" top="0.75" bottom="0.75" header="0.3" footer="0.3"/>
  <pageSetup paperSize="9" scale="7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Сергей</cp:lastModifiedBy>
  <cp:lastPrinted>2016-05-05T06:42:46Z</cp:lastPrinted>
  <dcterms:created xsi:type="dcterms:W3CDTF">2015-09-08T06:25:13Z</dcterms:created>
  <dcterms:modified xsi:type="dcterms:W3CDTF">2019-03-04T11:46:52Z</dcterms:modified>
</cp:coreProperties>
</file>